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0115" windowHeight="8010"/>
  </bookViews>
  <sheets>
    <sheet name="Hoja1" sheetId="3" r:id="rId1"/>
    <sheet name="Hoja2" sheetId="4" r:id="rId2"/>
  </sheets>
  <calcPr calcId="145621"/>
</workbook>
</file>

<file path=xl/calcChain.xml><?xml version="1.0" encoding="utf-8"?>
<calcChain xmlns="http://schemas.openxmlformats.org/spreadsheetml/2006/main">
  <c r="F32" i="4" l="1"/>
  <c r="F29" i="4"/>
  <c r="F23" i="4"/>
  <c r="F15" i="4"/>
  <c r="C32" i="4"/>
  <c r="C30" i="4"/>
  <c r="C28" i="4"/>
  <c r="C22" i="4"/>
  <c r="C21" i="4"/>
  <c r="C20" i="4"/>
  <c r="C19" i="4"/>
  <c r="C18" i="4"/>
  <c r="C17" i="4"/>
  <c r="C14" i="4"/>
  <c r="C13" i="4"/>
  <c r="C12" i="4"/>
  <c r="C11" i="4"/>
  <c r="C10" i="4"/>
  <c r="C9" i="4"/>
  <c r="C8" i="4"/>
  <c r="C7" i="4"/>
  <c r="D18" i="3"/>
  <c r="D11" i="3"/>
  <c r="D6" i="3"/>
  <c r="E8" i="3" l="1"/>
</calcChain>
</file>

<file path=xl/sharedStrings.xml><?xml version="1.0" encoding="utf-8"?>
<sst xmlns="http://schemas.openxmlformats.org/spreadsheetml/2006/main" count="239" uniqueCount="75">
  <si>
    <t xml:space="preserve"> </t>
  </si>
  <si>
    <t>Cuentas a cobrar</t>
  </si>
  <si>
    <t>Otras cuentas a cobrar</t>
  </si>
  <si>
    <t>Terreno</t>
  </si>
  <si>
    <t>Gastos financieros</t>
  </si>
  <si>
    <t>Impuesto sobre la renta</t>
  </si>
  <si>
    <t>AÑOS</t>
  </si>
  <si>
    <t>Empresa PAL,C.A.</t>
  </si>
  <si>
    <t>Solucion</t>
  </si>
  <si>
    <t>Ventas Totales</t>
  </si>
  <si>
    <t>Variacion Cuentas por cobrar</t>
  </si>
  <si>
    <t>Variacion del costo</t>
  </si>
  <si>
    <t>Costo de ventas</t>
  </si>
  <si>
    <t>Variacion Inventarios</t>
  </si>
  <si>
    <t>Variacion Cuentas por pagar</t>
  </si>
  <si>
    <t>Pago a proveedores</t>
  </si>
  <si>
    <t>Variacion otros ingresos y egresos</t>
  </si>
  <si>
    <t>Gastos de ventas</t>
  </si>
  <si>
    <t>Gastos de administacion</t>
  </si>
  <si>
    <t>Productos financieros</t>
  </si>
  <si>
    <t xml:space="preserve">Depreciaciones  </t>
  </si>
  <si>
    <t>Total gastos</t>
  </si>
  <si>
    <t xml:space="preserve">  </t>
  </si>
  <si>
    <t>Iva credito fiscal</t>
  </si>
  <si>
    <t>Equipo de computacion</t>
  </si>
  <si>
    <t>Equipo de transporte</t>
  </si>
  <si>
    <t>Edificio</t>
  </si>
  <si>
    <t>Acreedores diversos</t>
  </si>
  <si>
    <t>Iva debito fiscal</t>
  </si>
  <si>
    <t>Impuesto por pagar</t>
  </si>
  <si>
    <t>Capital social</t>
  </si>
  <si>
    <t>Imuesto sobre la renta</t>
  </si>
  <si>
    <t>Empresa: PAL,C.A.</t>
  </si>
  <si>
    <t>ESTADO DE FLUJO DEL EFECTIVO</t>
  </si>
  <si>
    <t>METODO DIRECTO</t>
  </si>
  <si>
    <t>Actividades de operación</t>
  </si>
  <si>
    <t>Cobros a clientes</t>
  </si>
  <si>
    <t>Pagos a proveedores</t>
  </si>
  <si>
    <t>Pagos de gastos</t>
  </si>
  <si>
    <t>Impuestos a pagar</t>
  </si>
  <si>
    <t>Actividades de Inversion</t>
  </si>
  <si>
    <t>Equipo de oficina</t>
  </si>
  <si>
    <t>Terrenos</t>
  </si>
  <si>
    <t>Total efectivo de inversion</t>
  </si>
  <si>
    <t>Actividades Financieras</t>
  </si>
  <si>
    <t>Deudores Diversos</t>
  </si>
  <si>
    <t>Acreedores Diversos</t>
  </si>
  <si>
    <t>Total efectivo de Financiacion</t>
  </si>
  <si>
    <t>Variacion flujo de efectivo</t>
  </si>
  <si>
    <t>Efectivo en caja y bancos</t>
  </si>
  <si>
    <t>Flujo efectivo al final</t>
  </si>
  <si>
    <t>METODO INDIRECTO</t>
  </si>
  <si>
    <t>Utilidad neta del ejercicio</t>
  </si>
  <si>
    <t>Cuentas por cobrar</t>
  </si>
  <si>
    <t>Inventarios</t>
  </si>
  <si>
    <t>Depreciaciones</t>
  </si>
  <si>
    <t>Cuentas por pagar</t>
  </si>
  <si>
    <t>Total efectivo de operación</t>
  </si>
  <si>
    <t>Total efectivo de operaciones</t>
  </si>
  <si>
    <t>Metodo Indirecto</t>
  </si>
  <si>
    <t xml:space="preserve">Tipo de Salida </t>
  </si>
  <si>
    <t>Aumento</t>
  </si>
  <si>
    <t>Disminucion</t>
  </si>
  <si>
    <t>Concepto</t>
  </si>
  <si>
    <t>Utilidad</t>
  </si>
  <si>
    <t>Otras Cuentas</t>
  </si>
  <si>
    <t>Iva Credito fiscal</t>
  </si>
  <si>
    <t>Equipo Oficina</t>
  </si>
  <si>
    <t>Equipo Computacion</t>
  </si>
  <si>
    <t>Equipo Transporte</t>
  </si>
  <si>
    <t>Cuentas a pagar</t>
  </si>
  <si>
    <t>Acreedores</t>
  </si>
  <si>
    <t>capital social</t>
  </si>
  <si>
    <t>Importe +</t>
  </si>
  <si>
    <t>Importe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</si>
</sst>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1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" fontId="0" fillId="0" borderId="0" xfId="0" applyNumberFormat="1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left" vertical="center" readingOrder="1"/>
    </xf>
    <xf numFmtId="0" fontId="2" fillId="0" borderId="0" xfId="0" applyFont="1"/>
    <xf numFmtId="2" fontId="1" fillId="0" borderId="0" xfId="0" applyNumberFormat="1" applyFont="1"/>
    <xf numFmtId="4" fontId="3" fillId="0" borderId="0" xfId="0" applyNumberFormat="1" applyFont="1"/>
    <xf numFmtId="4" fontId="4" fillId="0" borderId="0" xfId="0" applyNumberFormat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59"/>
  <sheetViews>
    <sheetView tabSelected="1" workbookViewId="0">
      <selection activeCell="I20" sqref="I20"/>
    </sheetView>
  </sheetViews>
  <sheetFormatPr baseColWidth="10" defaultRowHeight="15" x14ac:dyDescent="0.25"/>
  <cols>
    <col min="2" max="2" width="36.140625" customWidth="1"/>
    <col min="3" max="4" width="14.5703125" bestFit="1" customWidth="1"/>
    <col min="5" max="5" width="4.42578125" customWidth="1"/>
    <col min="6" max="6" width="16.28515625" customWidth="1"/>
    <col min="7" max="7" width="21.42578125" customWidth="1"/>
    <col min="8" max="8" width="11.85546875" bestFit="1" customWidth="1"/>
  </cols>
  <sheetData>
    <row r="2" spans="2:9" ht="15.75" x14ac:dyDescent="0.25">
      <c r="B2" s="4" t="s">
        <v>7</v>
      </c>
      <c r="C2" s="2"/>
      <c r="D2" s="2"/>
      <c r="E2" s="2"/>
      <c r="F2" s="2" t="s">
        <v>59</v>
      </c>
    </row>
    <row r="3" spans="2:9" ht="15.75" x14ac:dyDescent="0.25">
      <c r="B3" s="4" t="s">
        <v>8</v>
      </c>
      <c r="C3" s="2"/>
      <c r="D3" s="2"/>
      <c r="E3" s="2"/>
      <c r="F3" s="2" t="s">
        <v>60</v>
      </c>
      <c r="G3" s="2" t="s">
        <v>63</v>
      </c>
      <c r="H3" t="s">
        <v>73</v>
      </c>
      <c r="I3" s="2" t="s">
        <v>74</v>
      </c>
    </row>
    <row r="4" spans="2:9" ht="15.75" x14ac:dyDescent="0.25">
      <c r="B4" s="4" t="s">
        <v>10</v>
      </c>
      <c r="C4" s="2"/>
      <c r="D4" s="2"/>
      <c r="E4" s="2"/>
      <c r="F4" s="2" t="s">
        <v>61</v>
      </c>
      <c r="G4" s="2" t="s">
        <v>64</v>
      </c>
      <c r="H4" s="1">
        <v>212000</v>
      </c>
      <c r="I4" s="1"/>
    </row>
    <row r="5" spans="2:9" ht="15.75" x14ac:dyDescent="0.25">
      <c r="B5" s="4" t="s">
        <v>9</v>
      </c>
      <c r="D5" s="3">
        <v>2300000</v>
      </c>
      <c r="E5" s="6"/>
      <c r="F5" s="2" t="s">
        <v>62</v>
      </c>
      <c r="G5" s="2" t="s">
        <v>1</v>
      </c>
      <c r="H5" s="1"/>
      <c r="I5" s="1">
        <v>33000</v>
      </c>
    </row>
    <row r="6" spans="2:9" ht="15.75" x14ac:dyDescent="0.25">
      <c r="B6" s="4" t="s">
        <v>10</v>
      </c>
      <c r="C6" s="3">
        <v>33000</v>
      </c>
      <c r="D6" s="3">
        <f>+D5-C6</f>
        <v>2267000</v>
      </c>
      <c r="E6" s="6" t="s">
        <v>0</v>
      </c>
      <c r="F6" s="2" t="s">
        <v>62</v>
      </c>
      <c r="G6" s="2" t="s">
        <v>54</v>
      </c>
      <c r="H6" s="1"/>
      <c r="I6" s="1">
        <v>70000</v>
      </c>
    </row>
    <row r="7" spans="2:9" ht="15.75" x14ac:dyDescent="0.25">
      <c r="B7" s="4" t="s">
        <v>11</v>
      </c>
      <c r="C7" s="3"/>
      <c r="D7" s="3"/>
      <c r="E7" s="6" t="s">
        <v>0</v>
      </c>
      <c r="F7" s="2" t="s">
        <v>62</v>
      </c>
      <c r="G7" s="2" t="s">
        <v>65</v>
      </c>
      <c r="H7" s="1"/>
      <c r="I7" s="1">
        <v>5000</v>
      </c>
    </row>
    <row r="8" spans="2:9" ht="15.75" x14ac:dyDescent="0.25">
      <c r="B8" s="5" t="s">
        <v>12</v>
      </c>
      <c r="D8" s="3">
        <v>1120000</v>
      </c>
      <c r="E8" s="3" t="str">
        <f>+D56</f>
        <v xml:space="preserve"> </v>
      </c>
      <c r="F8" s="3" t="s">
        <v>61</v>
      </c>
      <c r="G8" s="2" t="s">
        <v>66</v>
      </c>
      <c r="H8" s="1">
        <v>22000</v>
      </c>
      <c r="I8" s="1"/>
    </row>
    <row r="9" spans="2:9" ht="15.75" x14ac:dyDescent="0.25">
      <c r="B9" s="4" t="s">
        <v>13</v>
      </c>
      <c r="D9" s="3">
        <v>70000</v>
      </c>
      <c r="E9" s="3"/>
      <c r="F9" s="3" t="s">
        <v>61</v>
      </c>
      <c r="G9" s="2" t="s">
        <v>67</v>
      </c>
      <c r="H9" s="1">
        <v>2000</v>
      </c>
      <c r="I9" s="1"/>
    </row>
    <row r="10" spans="2:9" ht="15.75" x14ac:dyDescent="0.25">
      <c r="B10" s="4" t="s">
        <v>14</v>
      </c>
      <c r="C10" s="3">
        <v>102000</v>
      </c>
      <c r="D10" s="3" t="s">
        <v>0</v>
      </c>
      <c r="E10" s="3"/>
      <c r="F10" s="3" t="s">
        <v>62</v>
      </c>
      <c r="G10" s="3" t="s">
        <v>68</v>
      </c>
      <c r="H10" s="1"/>
      <c r="I10" s="1">
        <v>79000</v>
      </c>
    </row>
    <row r="11" spans="2:9" ht="15.75" x14ac:dyDescent="0.25">
      <c r="B11" s="4" t="s">
        <v>15</v>
      </c>
      <c r="C11" s="3" t="s">
        <v>0</v>
      </c>
      <c r="D11" s="3">
        <f>+D8+D9-C10</f>
        <v>1088000</v>
      </c>
      <c r="E11" s="3"/>
      <c r="F11" s="3" t="s">
        <v>62</v>
      </c>
      <c r="G11" s="3" t="s">
        <v>69</v>
      </c>
      <c r="H11" s="1"/>
      <c r="I11" s="1">
        <v>70000</v>
      </c>
    </row>
    <row r="12" spans="2:9" ht="15.75" x14ac:dyDescent="0.25">
      <c r="B12" s="4" t="s">
        <v>16</v>
      </c>
      <c r="C12" s="3" t="s">
        <v>0</v>
      </c>
      <c r="D12" s="3" t="s">
        <v>0</v>
      </c>
      <c r="E12" s="3"/>
      <c r="F12" s="3" t="s">
        <v>62</v>
      </c>
      <c r="G12" s="3" t="s">
        <v>26</v>
      </c>
      <c r="H12" s="1"/>
      <c r="I12" s="1">
        <v>60000</v>
      </c>
    </row>
    <row r="13" spans="2:9" ht="15.75" x14ac:dyDescent="0.25">
      <c r="B13" s="4" t="s">
        <v>17</v>
      </c>
      <c r="C13" s="3" t="s">
        <v>0</v>
      </c>
      <c r="D13" s="3">
        <v>452000</v>
      </c>
      <c r="E13" s="3"/>
      <c r="F13" s="3" t="s">
        <v>61</v>
      </c>
      <c r="G13" s="3" t="s">
        <v>42</v>
      </c>
      <c r="H13" s="1">
        <v>76000</v>
      </c>
      <c r="I13" s="1"/>
    </row>
    <row r="14" spans="2:9" ht="15.75" x14ac:dyDescent="0.25">
      <c r="B14" s="4" t="s">
        <v>18</v>
      </c>
      <c r="C14" s="3" t="s">
        <v>0</v>
      </c>
      <c r="D14" s="3">
        <v>428000</v>
      </c>
      <c r="E14" s="3"/>
      <c r="F14" s="3" t="s">
        <v>61</v>
      </c>
      <c r="G14" s="3" t="s">
        <v>55</v>
      </c>
      <c r="H14" s="1">
        <v>68000</v>
      </c>
      <c r="I14" s="1"/>
    </row>
    <row r="15" spans="2:9" ht="15.75" x14ac:dyDescent="0.25">
      <c r="B15" s="4" t="s">
        <v>19</v>
      </c>
      <c r="C15" s="3">
        <v>28000</v>
      </c>
      <c r="D15" s="3" t="s">
        <v>0</v>
      </c>
      <c r="E15" s="3"/>
      <c r="F15" s="3" t="s">
        <v>61</v>
      </c>
      <c r="G15" s="3" t="s">
        <v>70</v>
      </c>
      <c r="H15" s="1">
        <v>102000</v>
      </c>
      <c r="I15" s="1"/>
    </row>
    <row r="16" spans="2:9" ht="15.75" x14ac:dyDescent="0.25">
      <c r="B16" s="4" t="s">
        <v>4</v>
      </c>
      <c r="C16" s="3" t="s">
        <v>0</v>
      </c>
      <c r="D16" s="3">
        <v>50000</v>
      </c>
      <c r="E16" s="3"/>
      <c r="F16" s="3" t="s">
        <v>61</v>
      </c>
      <c r="G16" s="3" t="s">
        <v>71</v>
      </c>
      <c r="H16" s="1">
        <v>47000</v>
      </c>
      <c r="I16" s="1"/>
    </row>
    <row r="17" spans="2:9" ht="15.75" x14ac:dyDescent="0.25">
      <c r="B17" s="4" t="s">
        <v>20</v>
      </c>
      <c r="C17" s="3">
        <v>68000</v>
      </c>
      <c r="D17" s="3" t="s">
        <v>0</v>
      </c>
      <c r="E17" s="3"/>
      <c r="F17" s="3" t="s">
        <v>62</v>
      </c>
      <c r="G17" s="3" t="s">
        <v>28</v>
      </c>
      <c r="H17" s="1"/>
      <c r="I17" s="1">
        <v>38000</v>
      </c>
    </row>
    <row r="18" spans="2:9" ht="15.75" x14ac:dyDescent="0.25">
      <c r="B18" s="4" t="s">
        <v>21</v>
      </c>
      <c r="C18" s="3"/>
      <c r="D18" s="3">
        <f>+D13+D14+D16-C15-C17</f>
        <v>834000</v>
      </c>
      <c r="E18" s="3"/>
      <c r="F18" s="3" t="s">
        <v>62</v>
      </c>
      <c r="G18" s="3" t="s">
        <v>39</v>
      </c>
      <c r="H18" s="1"/>
      <c r="I18" s="1">
        <v>49000</v>
      </c>
    </row>
    <row r="19" spans="2:9" ht="15.75" x14ac:dyDescent="0.25">
      <c r="B19" s="4" t="s">
        <v>0</v>
      </c>
      <c r="C19" s="3" t="s">
        <v>0</v>
      </c>
      <c r="D19" s="3" t="s">
        <v>0</v>
      </c>
      <c r="E19" s="3"/>
      <c r="F19" s="3" t="s">
        <v>62</v>
      </c>
      <c r="G19" s="3" t="s">
        <v>72</v>
      </c>
      <c r="H19" s="1"/>
      <c r="I19" s="1">
        <v>9000</v>
      </c>
    </row>
    <row r="20" spans="2:9" ht="15.75" x14ac:dyDescent="0.25">
      <c r="B20" s="5" t="s">
        <v>2</v>
      </c>
      <c r="D20" s="3">
        <v>5000</v>
      </c>
      <c r="E20" s="3"/>
      <c r="F20" s="3"/>
      <c r="H20" s="1" t="s">
        <v>0</v>
      </c>
      <c r="I20" s="1" t="s">
        <v>0</v>
      </c>
    </row>
    <row r="21" spans="2:9" ht="15.75" x14ac:dyDescent="0.25">
      <c r="B21" s="4" t="s">
        <v>23</v>
      </c>
      <c r="C21" s="3">
        <v>22000</v>
      </c>
      <c r="D21" s="3" t="s">
        <v>0</v>
      </c>
      <c r="E21" s="3"/>
      <c r="F21" s="3"/>
      <c r="I21" s="1" t="s">
        <v>0</v>
      </c>
    </row>
    <row r="22" spans="2:9" ht="15.75" x14ac:dyDescent="0.25">
      <c r="B22" s="4" t="s">
        <v>41</v>
      </c>
      <c r="C22" s="3">
        <v>2000</v>
      </c>
      <c r="D22" s="3" t="s">
        <v>0</v>
      </c>
      <c r="E22" s="3"/>
      <c r="F22" s="3"/>
    </row>
    <row r="23" spans="2:9" ht="15.75" x14ac:dyDescent="0.25">
      <c r="B23" s="4" t="s">
        <v>24</v>
      </c>
      <c r="C23" s="3" t="s">
        <v>0</v>
      </c>
      <c r="D23" s="3">
        <v>79000</v>
      </c>
      <c r="E23" s="3"/>
      <c r="F23" s="3"/>
    </row>
    <row r="24" spans="2:9" ht="15.75" x14ac:dyDescent="0.25">
      <c r="B24" s="4" t="s">
        <v>25</v>
      </c>
      <c r="C24" s="3" t="s">
        <v>0</v>
      </c>
      <c r="D24" s="3">
        <v>70000</v>
      </c>
      <c r="E24" s="3"/>
      <c r="F24" s="3"/>
    </row>
    <row r="25" spans="2:9" ht="15.75" x14ac:dyDescent="0.25">
      <c r="B25" s="4" t="s">
        <v>26</v>
      </c>
      <c r="C25" s="3" t="s">
        <v>0</v>
      </c>
      <c r="D25" s="3">
        <v>60000</v>
      </c>
      <c r="E25" s="3"/>
      <c r="F25" s="3"/>
    </row>
    <row r="26" spans="2:9" ht="15.75" x14ac:dyDescent="0.25">
      <c r="B26" s="5" t="s">
        <v>3</v>
      </c>
      <c r="C26" s="3">
        <v>76000</v>
      </c>
      <c r="D26" s="3"/>
      <c r="E26" s="3"/>
      <c r="F26" s="3"/>
    </row>
    <row r="27" spans="2:9" ht="15.75" x14ac:dyDescent="0.25">
      <c r="B27" s="4" t="s">
        <v>27</v>
      </c>
      <c r="C27" s="3">
        <v>47000</v>
      </c>
      <c r="D27" s="3" t="s">
        <v>0</v>
      </c>
      <c r="E27" s="3"/>
      <c r="F27" s="3"/>
    </row>
    <row r="28" spans="2:9" ht="15.75" x14ac:dyDescent="0.25">
      <c r="B28" s="4" t="s">
        <v>28</v>
      </c>
      <c r="C28" s="3" t="s">
        <v>0</v>
      </c>
      <c r="D28" s="3">
        <v>38000</v>
      </c>
      <c r="E28" s="3"/>
      <c r="F28" s="3"/>
    </row>
    <row r="29" spans="2:9" ht="15.75" x14ac:dyDescent="0.25">
      <c r="B29" s="4" t="s">
        <v>29</v>
      </c>
      <c r="C29" s="3" t="s">
        <v>22</v>
      </c>
      <c r="D29" s="3">
        <v>49000</v>
      </c>
      <c r="E29" s="3"/>
      <c r="F29" s="3"/>
    </row>
    <row r="30" spans="2:9" ht="15.75" x14ac:dyDescent="0.25">
      <c r="B30" s="4" t="s">
        <v>30</v>
      </c>
      <c r="C30" s="3" t="s">
        <v>0</v>
      </c>
      <c r="D30" s="3">
        <v>9000</v>
      </c>
      <c r="E30" s="3"/>
      <c r="F30" s="3"/>
    </row>
    <row r="31" spans="2:9" ht="15.75" x14ac:dyDescent="0.25">
      <c r="B31" s="4" t="s">
        <v>31</v>
      </c>
      <c r="C31" s="3" t="s">
        <v>0</v>
      </c>
      <c r="D31" s="3">
        <v>66000</v>
      </c>
      <c r="E31" s="3"/>
      <c r="F31" s="3"/>
    </row>
    <row r="32" spans="2:9" ht="15.75" x14ac:dyDescent="0.25">
      <c r="B32" s="4" t="s">
        <v>0</v>
      </c>
      <c r="C32" s="3" t="s">
        <v>0</v>
      </c>
      <c r="D32" s="3"/>
      <c r="E32" s="3"/>
      <c r="F32" s="3"/>
    </row>
    <row r="33" spans="2:6" ht="15.75" x14ac:dyDescent="0.25">
      <c r="B33" s="5" t="s">
        <v>0</v>
      </c>
      <c r="C33" s="2"/>
      <c r="D33" s="3"/>
      <c r="E33" s="3"/>
      <c r="F33" s="3"/>
    </row>
    <row r="34" spans="2:6" ht="15.75" x14ac:dyDescent="0.25">
      <c r="B34" s="4" t="s">
        <v>0</v>
      </c>
      <c r="C34" s="3" t="s">
        <v>0</v>
      </c>
      <c r="D34" s="3" t="s">
        <v>0</v>
      </c>
      <c r="E34" s="3"/>
      <c r="F34" s="3"/>
    </row>
    <row r="35" spans="2:6" ht="15.75" x14ac:dyDescent="0.25">
      <c r="B35" s="4" t="s">
        <v>0</v>
      </c>
      <c r="C35" s="3" t="s">
        <v>0</v>
      </c>
      <c r="D35" s="3" t="s">
        <v>0</v>
      </c>
      <c r="E35" s="3"/>
      <c r="F35" s="3"/>
    </row>
    <row r="36" spans="2:6" ht="15.75" x14ac:dyDescent="0.25">
      <c r="B36" s="4" t="s">
        <v>0</v>
      </c>
      <c r="C36" s="3" t="s">
        <v>0</v>
      </c>
      <c r="D36" s="3" t="s">
        <v>0</v>
      </c>
      <c r="E36" s="3"/>
      <c r="F36" s="3"/>
    </row>
    <row r="37" spans="2:6" ht="15.75" x14ac:dyDescent="0.25">
      <c r="B37" s="4" t="s">
        <v>0</v>
      </c>
      <c r="C37" s="3" t="s">
        <v>0</v>
      </c>
      <c r="D37" s="3" t="s">
        <v>0</v>
      </c>
      <c r="E37" s="3"/>
      <c r="F37" s="3"/>
    </row>
    <row r="38" spans="2:6" ht="15.75" x14ac:dyDescent="0.25">
      <c r="B38" s="4" t="s">
        <v>0</v>
      </c>
      <c r="C38" s="3" t="s">
        <v>0</v>
      </c>
      <c r="D38" s="3" t="s">
        <v>0</v>
      </c>
      <c r="E38" s="3"/>
      <c r="F38" s="3"/>
    </row>
    <row r="39" spans="2:6" ht="15.75" x14ac:dyDescent="0.25">
      <c r="B39" s="4" t="s">
        <v>0</v>
      </c>
      <c r="C39" s="3" t="s">
        <v>0</v>
      </c>
      <c r="D39" s="3" t="s">
        <v>0</v>
      </c>
      <c r="E39" s="3"/>
      <c r="F39" s="3"/>
    </row>
    <row r="40" spans="2:6" ht="15.75" x14ac:dyDescent="0.25">
      <c r="B40" s="4" t="s">
        <v>0</v>
      </c>
      <c r="C40" s="3"/>
      <c r="D40" s="3"/>
      <c r="E40" s="3"/>
      <c r="F40" s="3"/>
    </row>
    <row r="41" spans="2:6" ht="15.75" x14ac:dyDescent="0.25">
      <c r="B41" s="4" t="s">
        <v>0</v>
      </c>
      <c r="C41" s="3" t="s">
        <v>0</v>
      </c>
      <c r="D41" s="3" t="s">
        <v>0</v>
      </c>
      <c r="E41" s="3"/>
      <c r="F41" s="3"/>
    </row>
    <row r="42" spans="2:6" ht="15.75" x14ac:dyDescent="0.25">
      <c r="B42" s="4" t="s">
        <v>0</v>
      </c>
      <c r="C42" s="3" t="s">
        <v>0</v>
      </c>
      <c r="D42" s="3" t="s">
        <v>0</v>
      </c>
      <c r="E42" s="3"/>
      <c r="F42" s="3"/>
    </row>
    <row r="43" spans="2:6" ht="15.75" x14ac:dyDescent="0.25">
      <c r="B43" s="5" t="s">
        <v>0</v>
      </c>
      <c r="C43" s="3" t="s">
        <v>0</v>
      </c>
      <c r="D43" s="3" t="s">
        <v>0</v>
      </c>
      <c r="E43" s="3"/>
      <c r="F43" s="3"/>
    </row>
    <row r="44" spans="2:6" ht="15.75" x14ac:dyDescent="0.25">
      <c r="B44" s="4" t="s">
        <v>0</v>
      </c>
      <c r="C44" s="3" t="s">
        <v>0</v>
      </c>
      <c r="D44" s="3" t="s">
        <v>0</v>
      </c>
      <c r="E44" s="3"/>
      <c r="F44" s="3"/>
    </row>
    <row r="45" spans="2:6" ht="15.75" x14ac:dyDescent="0.25">
      <c r="B45" s="4" t="s">
        <v>0</v>
      </c>
      <c r="C45" s="3" t="s">
        <v>0</v>
      </c>
      <c r="D45" s="3" t="s">
        <v>0</v>
      </c>
      <c r="E45" s="3"/>
      <c r="F45" s="3"/>
    </row>
    <row r="46" spans="2:6" ht="15.75" x14ac:dyDescent="0.25">
      <c r="B46" s="4" t="s">
        <v>0</v>
      </c>
      <c r="C46" s="3"/>
      <c r="D46" s="3"/>
      <c r="E46" s="3"/>
      <c r="F46" s="3"/>
    </row>
    <row r="47" spans="2:6" ht="15.75" x14ac:dyDescent="0.25">
      <c r="B47" s="4" t="s">
        <v>0</v>
      </c>
      <c r="C47" s="3" t="s">
        <v>0</v>
      </c>
      <c r="D47" s="3" t="s">
        <v>0</v>
      </c>
      <c r="E47" s="3"/>
      <c r="F47" s="3"/>
    </row>
    <row r="48" spans="2:6" ht="15.75" x14ac:dyDescent="0.25">
      <c r="B48" s="5" t="s">
        <v>0</v>
      </c>
      <c r="C48" s="3"/>
      <c r="D48" s="3"/>
      <c r="E48" s="3"/>
      <c r="F48" s="3"/>
    </row>
    <row r="49" spans="2:6" ht="15.75" x14ac:dyDescent="0.25">
      <c r="B49" s="4" t="s">
        <v>0</v>
      </c>
      <c r="C49" s="3" t="s">
        <v>0</v>
      </c>
      <c r="D49" s="3" t="s">
        <v>0</v>
      </c>
      <c r="E49" s="3"/>
      <c r="F49" s="3"/>
    </row>
    <row r="50" spans="2:6" ht="15.75" x14ac:dyDescent="0.25">
      <c r="B50" s="4" t="s">
        <v>0</v>
      </c>
      <c r="C50" s="3" t="s">
        <v>0</v>
      </c>
      <c r="D50" s="3" t="s">
        <v>0</v>
      </c>
      <c r="E50" s="3"/>
      <c r="F50" s="3"/>
    </row>
    <row r="51" spans="2:6" ht="15.75" x14ac:dyDescent="0.25">
      <c r="B51" s="5" t="s">
        <v>0</v>
      </c>
      <c r="C51" s="3" t="s">
        <v>0</v>
      </c>
      <c r="D51" s="3" t="s">
        <v>0</v>
      </c>
      <c r="E51" s="3"/>
      <c r="F51" s="3"/>
    </row>
    <row r="52" spans="2:6" ht="15.75" x14ac:dyDescent="0.25">
      <c r="B52" s="4" t="s">
        <v>0</v>
      </c>
      <c r="C52" s="3" t="s">
        <v>0</v>
      </c>
      <c r="D52" s="3" t="s">
        <v>0</v>
      </c>
      <c r="E52" s="3"/>
      <c r="F52" s="3"/>
    </row>
    <row r="53" spans="2:6" ht="15.75" x14ac:dyDescent="0.25">
      <c r="B53" s="4" t="s">
        <v>0</v>
      </c>
      <c r="C53" s="3" t="s">
        <v>0</v>
      </c>
      <c r="D53" s="3" t="s">
        <v>0</v>
      </c>
      <c r="E53" s="3"/>
      <c r="F53" s="3"/>
    </row>
    <row r="54" spans="2:6" ht="15.75" x14ac:dyDescent="0.25">
      <c r="B54" s="4" t="s">
        <v>0</v>
      </c>
      <c r="C54" s="3" t="s">
        <v>0</v>
      </c>
      <c r="D54" s="3" t="s">
        <v>0</v>
      </c>
      <c r="E54" s="2"/>
      <c r="F54" s="2"/>
    </row>
    <row r="56" spans="2:6" x14ac:dyDescent="0.25">
      <c r="D56" s="1" t="s">
        <v>0</v>
      </c>
    </row>
    <row r="57" spans="2:6" x14ac:dyDescent="0.25">
      <c r="C57" s="1" t="s">
        <v>0</v>
      </c>
    </row>
    <row r="59" spans="2:6" x14ac:dyDescent="0.25">
      <c r="C59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5"/>
  <sheetViews>
    <sheetView topLeftCell="A10" zoomScale="90" zoomScaleNormal="90" workbookViewId="0">
      <selection activeCell="G38" sqref="G38"/>
    </sheetView>
  </sheetViews>
  <sheetFormatPr baseColWidth="10" defaultRowHeight="15" x14ac:dyDescent="0.25"/>
  <cols>
    <col min="2" max="2" width="32" bestFit="1" customWidth="1"/>
    <col min="3" max="3" width="15.28515625" bestFit="1" customWidth="1"/>
    <col min="4" max="4" width="3.42578125" customWidth="1"/>
    <col min="5" max="5" width="30.140625" customWidth="1"/>
    <col min="6" max="6" width="13.42578125" bestFit="1" customWidth="1"/>
  </cols>
  <sheetData>
    <row r="2" spans="2:7" ht="15.75" x14ac:dyDescent="0.25">
      <c r="B2" s="2" t="s">
        <v>32</v>
      </c>
      <c r="C2" s="2"/>
      <c r="D2" s="2"/>
      <c r="E2" s="2"/>
      <c r="F2" s="2"/>
      <c r="G2" s="2"/>
    </row>
    <row r="3" spans="2:7" ht="15.75" x14ac:dyDescent="0.25">
      <c r="B3" s="2" t="s">
        <v>33</v>
      </c>
      <c r="C3" s="2"/>
      <c r="D3" s="2"/>
      <c r="E3" s="2" t="s">
        <v>0</v>
      </c>
      <c r="F3" s="2" t="s">
        <v>0</v>
      </c>
      <c r="G3" s="2"/>
    </row>
    <row r="4" spans="2:7" ht="15.75" x14ac:dyDescent="0.25">
      <c r="B4" s="2" t="s">
        <v>6</v>
      </c>
      <c r="C4" s="2">
        <v>2025</v>
      </c>
      <c r="D4" s="2" t="s">
        <v>0</v>
      </c>
      <c r="E4" s="2" t="s">
        <v>0</v>
      </c>
      <c r="F4" s="2" t="s">
        <v>0</v>
      </c>
      <c r="G4" s="2"/>
    </row>
    <row r="5" spans="2:7" ht="15.75" x14ac:dyDescent="0.25">
      <c r="B5" s="2" t="s">
        <v>34</v>
      </c>
      <c r="C5" s="3" t="s">
        <v>0</v>
      </c>
      <c r="D5" s="3" t="s">
        <v>0</v>
      </c>
      <c r="E5" s="3" t="s">
        <v>51</v>
      </c>
      <c r="F5" s="2"/>
      <c r="G5" s="2"/>
    </row>
    <row r="6" spans="2:7" ht="15.75" x14ac:dyDescent="0.25">
      <c r="B6" s="2" t="s">
        <v>35</v>
      </c>
      <c r="C6" s="3" t="s">
        <v>0</v>
      </c>
      <c r="D6" s="3" t="s">
        <v>0</v>
      </c>
      <c r="E6" s="2" t="s">
        <v>35</v>
      </c>
      <c r="F6" s="2"/>
      <c r="G6" s="2"/>
    </row>
    <row r="7" spans="2:7" ht="15.75" x14ac:dyDescent="0.25">
      <c r="B7" s="2" t="s">
        <v>36</v>
      </c>
      <c r="C7" s="3">
        <f>+Hoja1!D6</f>
        <v>2267000</v>
      </c>
      <c r="D7" s="3" t="s">
        <v>0</v>
      </c>
      <c r="E7" s="3" t="s">
        <v>52</v>
      </c>
      <c r="F7" s="3">
        <v>212000</v>
      </c>
      <c r="G7" s="2"/>
    </row>
    <row r="8" spans="2:7" ht="15.75" x14ac:dyDescent="0.25">
      <c r="B8" s="2" t="s">
        <v>37</v>
      </c>
      <c r="C8" s="3">
        <f>-Hoja1!D11</f>
        <v>-1088000</v>
      </c>
      <c r="D8" s="3"/>
      <c r="E8" s="3" t="s">
        <v>53</v>
      </c>
      <c r="F8" s="3">
        <v>-33000</v>
      </c>
      <c r="G8" s="2"/>
    </row>
    <row r="9" spans="2:7" ht="15.75" x14ac:dyDescent="0.25">
      <c r="B9" s="2" t="s">
        <v>38</v>
      </c>
      <c r="C9" s="3">
        <f>-Hoja1!D18</f>
        <v>-834000</v>
      </c>
      <c r="D9" s="3" t="s">
        <v>0</v>
      </c>
      <c r="E9" s="3" t="s">
        <v>54</v>
      </c>
      <c r="F9" s="3">
        <v>-70000</v>
      </c>
      <c r="G9" s="2"/>
    </row>
    <row r="10" spans="2:7" ht="15.75" x14ac:dyDescent="0.25">
      <c r="B10" s="2" t="s">
        <v>23</v>
      </c>
      <c r="C10" s="3">
        <f>+Hoja1!C21</f>
        <v>22000</v>
      </c>
      <c r="D10" s="3" t="s">
        <v>0</v>
      </c>
      <c r="E10" s="3" t="s">
        <v>23</v>
      </c>
      <c r="F10" s="3">
        <v>22000</v>
      </c>
      <c r="G10" s="2"/>
    </row>
    <row r="11" spans="2:7" ht="15.75" x14ac:dyDescent="0.25">
      <c r="B11" s="2" t="s">
        <v>28</v>
      </c>
      <c r="C11" s="3">
        <f>-Hoja1!D28</f>
        <v>-38000</v>
      </c>
      <c r="D11" s="3"/>
      <c r="E11" s="3" t="s">
        <v>55</v>
      </c>
      <c r="F11" s="3">
        <v>68000</v>
      </c>
      <c r="G11" s="2"/>
    </row>
    <row r="12" spans="2:7" ht="15.75" x14ac:dyDescent="0.25">
      <c r="B12" s="2" t="s">
        <v>39</v>
      </c>
      <c r="C12" s="3">
        <f>-Hoja1!D29</f>
        <v>-49000</v>
      </c>
      <c r="D12" s="3" t="s">
        <v>0</v>
      </c>
      <c r="E12" s="3" t="s">
        <v>56</v>
      </c>
      <c r="F12" s="3">
        <v>102000</v>
      </c>
      <c r="G12" s="2"/>
    </row>
    <row r="13" spans="2:7" ht="15.75" x14ac:dyDescent="0.25">
      <c r="B13" s="2" t="s">
        <v>5</v>
      </c>
      <c r="C13" s="3">
        <f>-Hoja1!D31</f>
        <v>-66000</v>
      </c>
      <c r="D13" s="3" t="s">
        <v>0</v>
      </c>
      <c r="E13" s="3" t="s">
        <v>28</v>
      </c>
      <c r="F13" s="3">
        <v>-38000</v>
      </c>
      <c r="G13" s="2"/>
    </row>
    <row r="14" spans="2:7" ht="15.75" x14ac:dyDescent="0.25">
      <c r="B14" s="2" t="s">
        <v>58</v>
      </c>
      <c r="C14" s="3">
        <f>SUM(C7:C13)</f>
        <v>214000</v>
      </c>
      <c r="D14" s="3"/>
      <c r="E14" s="3" t="s">
        <v>39</v>
      </c>
      <c r="F14" s="3">
        <v>-49000</v>
      </c>
      <c r="G14" s="2"/>
    </row>
    <row r="15" spans="2:7" ht="15.75" x14ac:dyDescent="0.25">
      <c r="B15" s="2" t="s">
        <v>0</v>
      </c>
      <c r="C15" s="3" t="s">
        <v>0</v>
      </c>
      <c r="D15" s="3" t="s">
        <v>0</v>
      </c>
      <c r="E15" s="3" t="s">
        <v>57</v>
      </c>
      <c r="F15" s="3">
        <f>SUM(F7:F14)</f>
        <v>214000</v>
      </c>
      <c r="G15" s="2"/>
    </row>
    <row r="16" spans="2:7" ht="15.75" x14ac:dyDescent="0.25">
      <c r="B16" s="2" t="s">
        <v>40</v>
      </c>
      <c r="C16" s="3"/>
      <c r="D16" s="3" t="s">
        <v>0</v>
      </c>
      <c r="E16" s="3"/>
      <c r="F16" s="3"/>
      <c r="G16" s="2"/>
    </row>
    <row r="17" spans="2:7" ht="15.75" x14ac:dyDescent="0.25">
      <c r="B17" s="2" t="s">
        <v>41</v>
      </c>
      <c r="C17" s="3">
        <f>+Hoja1!C22</f>
        <v>2000</v>
      </c>
      <c r="D17" s="3" t="s">
        <v>0</v>
      </c>
      <c r="E17" s="2" t="s">
        <v>40</v>
      </c>
      <c r="F17" s="3"/>
      <c r="G17" s="2"/>
    </row>
    <row r="18" spans="2:7" ht="15.75" x14ac:dyDescent="0.25">
      <c r="B18" s="4" t="s">
        <v>24</v>
      </c>
      <c r="C18" s="3">
        <f>-Hoja1!D23</f>
        <v>-79000</v>
      </c>
      <c r="D18" s="3" t="s">
        <v>0</v>
      </c>
      <c r="E18" s="2" t="s">
        <v>41</v>
      </c>
      <c r="F18" s="3">
        <v>2000</v>
      </c>
      <c r="G18" s="2"/>
    </row>
    <row r="19" spans="2:7" ht="15.75" x14ac:dyDescent="0.25">
      <c r="B19" s="4" t="s">
        <v>25</v>
      </c>
      <c r="C19" s="3">
        <f>-Hoja1!D24</f>
        <v>-70000</v>
      </c>
      <c r="D19" s="3" t="s">
        <v>0</v>
      </c>
      <c r="E19" s="4" t="s">
        <v>24</v>
      </c>
      <c r="F19" s="3">
        <v>-79000</v>
      </c>
      <c r="G19" s="2"/>
    </row>
    <row r="20" spans="2:7" ht="15.75" x14ac:dyDescent="0.25">
      <c r="B20" s="4" t="s">
        <v>26</v>
      </c>
      <c r="C20" s="3">
        <f>-Hoja1!D25</f>
        <v>-60000</v>
      </c>
      <c r="D20" s="3" t="s">
        <v>0</v>
      </c>
      <c r="E20" s="4" t="s">
        <v>25</v>
      </c>
      <c r="F20" s="3">
        <v>-70000</v>
      </c>
      <c r="G20" s="2"/>
    </row>
    <row r="21" spans="2:7" ht="15.75" x14ac:dyDescent="0.25">
      <c r="B21" s="2" t="s">
        <v>42</v>
      </c>
      <c r="C21" s="3">
        <f>+Hoja1!C26</f>
        <v>76000</v>
      </c>
      <c r="D21" s="3" t="s">
        <v>0</v>
      </c>
      <c r="E21" s="4" t="s">
        <v>26</v>
      </c>
      <c r="F21" s="3">
        <v>-60000</v>
      </c>
      <c r="G21" s="2"/>
    </row>
    <row r="22" spans="2:7" ht="15.75" x14ac:dyDescent="0.25">
      <c r="B22" s="2" t="s">
        <v>43</v>
      </c>
      <c r="C22" s="3">
        <f>SUM(C17:C21)</f>
        <v>-131000</v>
      </c>
      <c r="D22" s="3" t="s">
        <v>0</v>
      </c>
      <c r="E22" s="2" t="s">
        <v>42</v>
      </c>
      <c r="F22" s="3">
        <v>76000</v>
      </c>
      <c r="G22" s="2"/>
    </row>
    <row r="23" spans="2:7" ht="15.75" x14ac:dyDescent="0.25">
      <c r="B23" s="2" t="s">
        <v>0</v>
      </c>
      <c r="C23" s="3" t="s">
        <v>0</v>
      </c>
      <c r="D23" s="3" t="s">
        <v>0</v>
      </c>
      <c r="E23" s="3" t="s">
        <v>43</v>
      </c>
      <c r="F23" s="3">
        <f>SUM(F18:F22)</f>
        <v>-131000</v>
      </c>
      <c r="G23" s="2"/>
    </row>
    <row r="24" spans="2:7" ht="15.75" x14ac:dyDescent="0.25">
      <c r="B24" s="2" t="s">
        <v>44</v>
      </c>
      <c r="C24" s="3" t="s">
        <v>0</v>
      </c>
      <c r="D24" s="3" t="s">
        <v>0</v>
      </c>
      <c r="E24" s="3"/>
      <c r="F24" s="3"/>
      <c r="G24" s="2"/>
    </row>
    <row r="25" spans="2:7" ht="15.75" x14ac:dyDescent="0.25">
      <c r="B25" s="2" t="s">
        <v>45</v>
      </c>
      <c r="C25" s="3">
        <v>-5000</v>
      </c>
      <c r="D25" s="3"/>
      <c r="E25" s="2" t="s">
        <v>44</v>
      </c>
      <c r="F25" s="3"/>
      <c r="G25" s="2"/>
    </row>
    <row r="26" spans="2:7" ht="15.75" x14ac:dyDescent="0.25">
      <c r="B26" s="2" t="s">
        <v>46</v>
      </c>
      <c r="C26" s="7">
        <v>47000</v>
      </c>
      <c r="E26" s="2" t="s">
        <v>45</v>
      </c>
      <c r="F26" s="3">
        <v>-5000</v>
      </c>
    </row>
    <row r="27" spans="2:7" ht="15.75" x14ac:dyDescent="0.25">
      <c r="B27" s="2" t="s">
        <v>30</v>
      </c>
      <c r="C27" s="3">
        <v>-9000</v>
      </c>
      <c r="E27" s="2" t="s">
        <v>46</v>
      </c>
      <c r="F27" s="3">
        <v>47000</v>
      </c>
    </row>
    <row r="28" spans="2:7" ht="15.75" x14ac:dyDescent="0.25">
      <c r="B28" s="2" t="s">
        <v>47</v>
      </c>
      <c r="C28" s="3">
        <f>SUM(C25:C27)</f>
        <v>33000</v>
      </c>
      <c r="E28" s="2" t="s">
        <v>30</v>
      </c>
      <c r="F28" s="3">
        <v>-9000</v>
      </c>
    </row>
    <row r="29" spans="2:7" ht="15.75" x14ac:dyDescent="0.25">
      <c r="C29" s="3"/>
      <c r="E29" s="2" t="s">
        <v>47</v>
      </c>
      <c r="F29" s="3">
        <f>SUM(F26:F28)</f>
        <v>33000</v>
      </c>
    </row>
    <row r="30" spans="2:7" ht="15.75" x14ac:dyDescent="0.25">
      <c r="B30" s="3" t="s">
        <v>48</v>
      </c>
      <c r="C30" s="3">
        <f>+C14+C22+C28</f>
        <v>116000</v>
      </c>
      <c r="E30" s="3" t="s">
        <v>48</v>
      </c>
      <c r="F30" s="3">
        <v>116000</v>
      </c>
    </row>
    <row r="31" spans="2:7" ht="15.75" x14ac:dyDescent="0.25">
      <c r="B31" s="3" t="s">
        <v>49</v>
      </c>
      <c r="C31" s="3">
        <v>81000</v>
      </c>
      <c r="E31" s="3" t="s">
        <v>49</v>
      </c>
      <c r="F31" s="3">
        <v>81000</v>
      </c>
    </row>
    <row r="32" spans="2:7" ht="15.75" x14ac:dyDescent="0.25">
      <c r="B32" s="3" t="s">
        <v>50</v>
      </c>
      <c r="C32" s="3">
        <f>+C30+C31</f>
        <v>197000</v>
      </c>
      <c r="E32" s="3" t="s">
        <v>50</v>
      </c>
      <c r="F32" s="3">
        <f>+F30+F31</f>
        <v>197000</v>
      </c>
    </row>
    <row r="33" spans="2:6" ht="15.75" x14ac:dyDescent="0.25">
      <c r="B33" s="1"/>
      <c r="C33" s="3"/>
      <c r="F33" s="8"/>
    </row>
    <row r="34" spans="2:6" ht="15.75" x14ac:dyDescent="0.25">
      <c r="B34" s="1"/>
      <c r="C34" s="1"/>
      <c r="F34" s="9"/>
    </row>
    <row r="35" spans="2:6" ht="15.75" x14ac:dyDescent="0.25">
      <c r="B35" s="1"/>
      <c r="C35" s="1"/>
      <c r="F35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</dc:creator>
  <cp:lastModifiedBy>Leonardo</cp:lastModifiedBy>
  <cp:lastPrinted>2022-05-28T18:14:50Z</cp:lastPrinted>
  <dcterms:created xsi:type="dcterms:W3CDTF">2022-05-27T14:30:45Z</dcterms:created>
  <dcterms:modified xsi:type="dcterms:W3CDTF">2026-10-14T01:37:04Z</dcterms:modified>
</cp:coreProperties>
</file>